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Job Information\"/>
    </mc:Choice>
  </mc:AlternateContent>
  <xr:revisionPtr revIDLastSave="0" documentId="8_{17EA5BC9-0C58-4D55-9F3C-E03D133F8C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sonal Timeline" sheetId="1" r:id="rId1"/>
    <sheet name="Related Videos" sheetId="2" r:id="rId2"/>
    <sheet name="Maximizing Your Time" sheetId="3" r:id="rId3"/>
  </sheets>
  <definedNames>
    <definedName name="_xlnm.Print_Area" localSheetId="0">'Personal Timeline'!$A$1:$B$51</definedName>
    <definedName name="_xlnm.Print_Area" localSheetId="1">'Related Videos'!$A$1:$D$14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3" i="1" s="1"/>
  <c r="B36" i="1"/>
  <c r="B33" i="1"/>
  <c r="B32" i="1"/>
  <c r="B34" i="1"/>
  <c r="B19" i="1"/>
  <c r="B25" i="1"/>
  <c r="B28" i="1" s="1"/>
  <c r="B51" i="1" s="1"/>
  <c r="B46" i="1" l="1"/>
  <c r="B12" i="1"/>
  <c r="B40" i="1"/>
  <c r="B47" i="1"/>
  <c r="B48" i="1"/>
  <c r="B49" i="1"/>
  <c r="B41" i="1"/>
  <c r="B42" i="1"/>
  <c r="B45" i="1"/>
  <c r="B44" i="1"/>
  <c r="B27" i="1"/>
  <c r="B39" i="1" s="1"/>
  <c r="B26" i="1"/>
</calcChain>
</file>

<file path=xl/sharedStrings.xml><?xml version="1.0" encoding="utf-8"?>
<sst xmlns="http://schemas.openxmlformats.org/spreadsheetml/2006/main" count="90" uniqueCount="87">
  <si>
    <t>Today's Date</t>
  </si>
  <si>
    <t># Weekends Remaining</t>
  </si>
  <si>
    <t># Annual Reviews</t>
  </si>
  <si>
    <t>Your Birthdate</t>
  </si>
  <si>
    <t># Heartbeats (@ 75/Minute)</t>
  </si>
  <si>
    <t># Meals to Eat (@ 3/Day)</t>
  </si>
  <si>
    <t>https://www.blueprintincome.com/tools/life-expectancy-calculator-how-long-will-i-live/</t>
  </si>
  <si>
    <t xml:space="preserve"># Years </t>
  </si>
  <si>
    <t># Months</t>
  </si>
  <si>
    <t># Days</t>
  </si>
  <si>
    <t xml:space="preserve"># Weeks </t>
  </si>
  <si>
    <t># Paychecks (2 per month)</t>
  </si>
  <si>
    <t>$ Paid Per Month</t>
  </si>
  <si>
    <t>Employment Information:</t>
  </si>
  <si>
    <t># Presidential Elections to Live Through</t>
  </si>
  <si>
    <t># Breaths (@ 15/Minute)</t>
  </si>
  <si>
    <t>Total Activities Remaining…</t>
  </si>
  <si>
    <t># Days Lived Thus Far</t>
  </si>
  <si>
    <t>Your Current Age</t>
  </si>
  <si>
    <t>Title</t>
  </si>
  <si>
    <t>Date</t>
  </si>
  <si>
    <t>Time</t>
  </si>
  <si>
    <t>Link</t>
  </si>
  <si>
    <t>The Time You Have (In Jelly Beans),</t>
  </si>
  <si>
    <t>2:45</t>
  </si>
  <si>
    <t>https://www.huffpost.com/entry/time-you-have-in-jelly-beans_n_3569265?guccounter=1</t>
  </si>
  <si>
    <t>4:47</t>
  </si>
  <si>
    <t>https://www.ted.com/talks/ric_elias_3_things_i_learned_while_my_plane_crashed</t>
  </si>
  <si>
    <t>17:33</t>
  </si>
  <si>
    <t>https://www.ted.com/talks/neil_pasricha_the_3_a_s_of_awesome?autoplay=true&amp;muted=true</t>
  </si>
  <si>
    <t>6:20</t>
  </si>
  <si>
    <t>https://www.youtube.com/watch?v=YGalW9iK2tI</t>
  </si>
  <si>
    <t>A Good Goodbye, Gail Rubin</t>
  </si>
  <si>
    <t>https://www.youtube.com/watch?v=r9qR4ZiGX2Y</t>
  </si>
  <si>
    <t>8:27</t>
  </si>
  <si>
    <t>Here’s to the 13th! Stacy Sacco</t>
  </si>
  <si>
    <t>7:47</t>
  </si>
  <si>
    <t>https://www.youtube.com/watch?v=bkO4yBnm640</t>
  </si>
  <si>
    <t>$ Total Income Remaining</t>
  </si>
  <si>
    <t xml:space="preserve">Estimated Life Expectancy (based on the following link) </t>
  </si>
  <si>
    <t># Holidays to Observe at Work (@ 10/Year)</t>
  </si>
  <si>
    <t># Rainbows to Observe (@ 20 Rainy Days/Year)</t>
  </si>
  <si>
    <t># Total Books I Will Read (so choose them wisely)</t>
  </si>
  <si>
    <t>Inspirational Videos:</t>
  </si>
  <si>
    <t xml:space="preserve"># Gallons of Water I Will Use (@ 66/Day) </t>
  </si>
  <si>
    <t>- Maintain and Follow a Personal Calendar</t>
  </si>
  <si>
    <t xml:space="preserve">Maintain an annual, monthly and weekly calendar to prioritize my time to ensure that I accomplish things that are important to me, and focus on things that I “Need” to do vs. things that are “Nice” to do. </t>
  </si>
  <si>
    <t>- Choose the Best Experiences</t>
  </si>
  <si>
    <t xml:space="preserve">For example... to maximize my experience at the annual Balloon Fiesta,  purchase the “best seats in the house” – the V.I.P. tickets that includes dinner on the 2nd floor Observation Deck at the Balloon Museum, the Balloon Glow, Special Shapes Balloons, Skydivers, Fireworks, Gift Bag with Memorabilia, etc.).  </t>
  </si>
  <si>
    <t>- Purchase the Best Tickets</t>
  </si>
  <si>
    <t xml:space="preserve">Sit in the best seats I can afford, and also ask for back stage passes, etc.  Arrive early to attend any pre-performance lectures... for example, Santa Fe Opera offers a lecture with the executive director and back stage tours on Saturdays.      </t>
  </si>
  <si>
    <t>- Sit in the Front Row / Middle Seat</t>
  </si>
  <si>
    <t>I did a study at the University of Arizona and found that the students who sit at the front of the room earn the best grades, so I try to sit in the front/middle row at any meetings I attend.</t>
  </si>
  <si>
    <t>- Read Select Books</t>
  </si>
  <si>
    <t>Only read books that I'm interested in, not "best sellers" that are recommended by people who don’t know my personal interests. Same with movies, restaurants, etc., etc., etc.</t>
  </si>
  <si>
    <t>- Take Photos of Rainbows</t>
  </si>
  <si>
    <t xml:space="preserve">This is my version of taking time to “smell the roses,” i.e.,  pause for a moment to appreciate rainbows since they are such a rare occurrence.     </t>
  </si>
  <si>
    <t>- Maximize My Time at "Networking Events"</t>
  </si>
  <si>
    <t>Only meet 2-3 new people at events I attend to spend quality time with them, ask questions and listen more than talking.</t>
  </si>
  <si>
    <t>- Don't Take Others' Comments Personally</t>
  </si>
  <si>
    <t xml:space="preserve">When someone says something negative about me, rise above their petty comments and remember I am the final judge of me, my choices and my actions.  “I self-validate, but thanks anyways.” </t>
  </si>
  <si>
    <t>- Appreciate Ohers</t>
  </si>
  <si>
    <t xml:space="preserve">Make it a point to let my family and close friends know that I love and appreciate them every day... and thank others for their service at work, in the community, etc. </t>
  </si>
  <si>
    <t>- Conduct a Personal Audit Every Year</t>
  </si>
  <si>
    <t xml:space="preserve">Conduct an annual audit, to assess what I accomplished (compared to my personal goals, rather than comparing myself to others) and develop a plan to get more done the following year. </t>
  </si>
  <si>
    <t>Related Videos:</t>
  </si>
  <si>
    <t>Ideas for Maximizing the Use of the Time I Have Remaining:</t>
  </si>
  <si>
    <t>Time Remaining:</t>
  </si>
  <si>
    <t xml:space="preserve"># Years  </t>
  </si>
  <si>
    <t># Weeks</t>
  </si>
  <si>
    <t>SHORT CUT APPROXIMATION:</t>
  </si>
  <si>
    <t>Age I Plan to Fully Retire</t>
  </si>
  <si>
    <t>To personalize this report, fill in the cells (colored in red) with your informatioin instead of mine...</t>
  </si>
  <si>
    <t>U.S. Citizens Average (based on 2023 study):  Men=77, Women=81</t>
  </si>
  <si>
    <t xml:space="preserve"># Birthdays, Balloon Fiestas, Kisses at Midnight on New Year's Eve </t>
  </si>
  <si>
    <t># Pounds of Waste I Will Generate (@ 4.3 Lbs/Day)</t>
  </si>
  <si>
    <t>Average # Books I Read Every Year</t>
  </si>
  <si>
    <t># Miles I'll Walk (Assuming 2,640 steps = 1 Mile @ 2.0' per step</t>
  </si>
  <si>
    <t>To personalize this report, fill in the cells with things you can do to achieve your personal goals, live your life fully, etc.</t>
  </si>
  <si>
    <t>Average # Steps I Walk Every Day</t>
  </si>
  <si>
    <t>ADVANCED ESTIMATION:</t>
  </si>
  <si>
    <t>YOUR PERSONAL TIMELINE</t>
  </si>
  <si>
    <t>Life Expectancy (based on the following averages):</t>
  </si>
  <si>
    <t>3 things I learned while my plane crashed</t>
  </si>
  <si>
    <t>3 A’s of Awesome</t>
  </si>
  <si>
    <t>My TEDxABQ Talk:</t>
  </si>
  <si>
    <t>Before I die, I want to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</si>
</sst>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/d/yy;@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4"/>
      <color indexed="8"/>
      <name val="Arial"/>
      <family val="2"/>
    </font>
    <font>
      <b/>
      <u val="singleAccounting"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Arial Narrow"/>
      <family val="2"/>
    </font>
    <font>
      <sz val="14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b/>
      <sz val="16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43" fontId="5" fillId="0" borderId="0" xfId="1" applyFont="1"/>
    <xf numFmtId="43" fontId="4" fillId="0" borderId="0" xfId="1" applyFont="1"/>
    <xf numFmtId="43" fontId="4" fillId="0" borderId="1" xfId="1" applyFont="1" applyBorder="1"/>
    <xf numFmtId="164" fontId="4" fillId="0" borderId="1" xfId="1" applyNumberFormat="1" applyFont="1" applyBorder="1"/>
    <xf numFmtId="0" fontId="8" fillId="0" borderId="0" xfId="0" applyFont="1"/>
    <xf numFmtId="0" fontId="4" fillId="0" borderId="1" xfId="0" applyFont="1" applyBorder="1"/>
    <xf numFmtId="164" fontId="8" fillId="0" borderId="0" xfId="1" applyNumberFormat="1" applyFont="1"/>
    <xf numFmtId="164" fontId="9" fillId="0" borderId="0" xfId="1" applyNumberFormat="1" applyFont="1" applyAlignment="1">
      <alignment horizontal="right"/>
    </xf>
    <xf numFmtId="43" fontId="7" fillId="0" borderId="0" xfId="1" applyFont="1"/>
    <xf numFmtId="14" fontId="7" fillId="0" borderId="0" xfId="0" applyNumberFormat="1" applyFont="1" applyAlignment="1">
      <alignment horizontal="right"/>
    </xf>
    <xf numFmtId="164" fontId="11" fillId="0" borderId="0" xfId="2" quotePrefix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14" fontId="12" fillId="0" borderId="1" xfId="0" applyNumberFormat="1" applyFont="1" applyBorder="1" applyAlignment="1">
      <alignment horizontal="right"/>
    </xf>
    <xf numFmtId="164" fontId="6" fillId="0" borderId="0" xfId="1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5" fontId="12" fillId="0" borderId="1" xfId="3" applyNumberFormat="1" applyFont="1" applyBorder="1"/>
    <xf numFmtId="165" fontId="8" fillId="0" borderId="1" xfId="3" applyNumberFormat="1" applyFont="1" applyBorder="1"/>
    <xf numFmtId="164" fontId="12" fillId="0" borderId="1" xfId="1" applyNumberFormat="1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quotePrefix="1" applyFont="1" applyBorder="1" applyAlignment="1">
      <alignment vertical="center"/>
    </xf>
    <xf numFmtId="0" fontId="1" fillId="0" borderId="1" xfId="0" quotePrefix="1" applyFont="1" applyBorder="1" applyAlignment="1">
      <alignment horizontal="left" wrapText="1"/>
    </xf>
    <xf numFmtId="43" fontId="7" fillId="0" borderId="1" xfId="1" quotePrefix="1" applyFont="1" applyBorder="1"/>
    <xf numFmtId="43" fontId="7" fillId="0" borderId="0" xfId="1" quotePrefix="1" applyFont="1" applyBorder="1"/>
    <xf numFmtId="164" fontId="12" fillId="0" borderId="0" xfId="1" applyNumberFormat="1" applyFont="1" applyBorder="1" applyAlignment="1">
      <alignment horizontal="right"/>
    </xf>
    <xf numFmtId="43" fontId="7" fillId="0" borderId="1" xfId="1" applyFont="1" applyBorder="1"/>
    <xf numFmtId="43" fontId="20" fillId="0" borderId="0" xfId="1" applyFont="1"/>
    <xf numFmtId="43" fontId="7" fillId="0" borderId="0" xfId="1" applyFont="1" applyBorder="1"/>
    <xf numFmtId="164" fontId="4" fillId="0" borderId="0" xfId="1" applyNumberFormat="1" applyFont="1" applyBorder="1"/>
    <xf numFmtId="43" fontId="7" fillId="0" borderId="0" xfId="1" applyFont="1" applyAlignment="1">
      <alignment horizontal="left" wrapText="1"/>
    </xf>
    <xf numFmtId="0" fontId="21" fillId="0" borderId="0" xfId="0" applyFont="1"/>
    <xf numFmtId="0" fontId="7" fillId="0" borderId="1" xfId="0" quotePrefix="1" applyFont="1" applyBorder="1"/>
    <xf numFmtId="164" fontId="7" fillId="0" borderId="0" xfId="1" applyNumberFormat="1" applyFont="1" applyBorder="1" applyAlignment="1">
      <alignment horizontal="right"/>
    </xf>
    <xf numFmtId="43" fontId="22" fillId="0" borderId="0" xfId="1" applyFont="1" applyBorder="1"/>
    <xf numFmtId="0" fontId="7" fillId="0" borderId="1" xfId="0" applyFont="1" applyBorder="1"/>
    <xf numFmtId="0" fontId="6" fillId="0" borderId="0" xfId="0" applyFont="1"/>
    <xf numFmtId="164" fontId="7" fillId="0" borderId="0" xfId="1" applyNumberFormat="1" applyFont="1" applyBorder="1"/>
    <xf numFmtId="43" fontId="7" fillId="0" borderId="2" xfId="1" quotePrefix="1" applyFont="1" applyBorder="1"/>
    <xf numFmtId="164" fontId="12" fillId="0" borderId="3" xfId="1" applyNumberFormat="1" applyFont="1" applyBorder="1" applyAlignment="1">
      <alignment horizontal="right"/>
    </xf>
    <xf numFmtId="43" fontId="7" fillId="0" borderId="4" xfId="1" quotePrefix="1" applyFont="1" applyBorder="1"/>
    <xf numFmtId="164" fontId="12" fillId="0" borderId="5" xfId="1" applyNumberFormat="1" applyFont="1" applyBorder="1" applyAlignment="1">
      <alignment horizontal="right"/>
    </xf>
    <xf numFmtId="0" fontId="23" fillId="0" borderId="0" xfId="0" applyFont="1"/>
    <xf numFmtId="0" fontId="24" fillId="0" borderId="1" xfId="0" applyFont="1" applyBorder="1"/>
    <xf numFmtId="0" fontId="25" fillId="0" borderId="1" xfId="2" applyFont="1" applyBorder="1"/>
    <xf numFmtId="166" fontId="14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43" fontId="7" fillId="0" borderId="0" xfId="1" applyFont="1" applyAlignment="1">
      <alignment horizontal="left"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ueprintincome.com/tools/life-expectancy-calculator-how-long-will-i-liv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d.com/talks/neil_pasricha_the_3_a_s_of_awesome?autoplay=true&amp;muted=tru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ed.com/talks/ric_elias_3_things_i_learned_while_my_plane_crashed" TargetMode="External"/><Relationship Id="rId1" Type="http://schemas.openxmlformats.org/officeDocument/2006/relationships/hyperlink" Target="https://www.huffpost.com/entry/time-you-have-in-jelly-beans_n_3569265?guccounter=1" TargetMode="External"/><Relationship Id="rId6" Type="http://schemas.openxmlformats.org/officeDocument/2006/relationships/hyperlink" Target="https://www.youtube.com/watch?v=bkO4yBnm640" TargetMode="External"/><Relationship Id="rId5" Type="http://schemas.openxmlformats.org/officeDocument/2006/relationships/hyperlink" Target="https://www.youtube.com/watch?v=r9qR4ZiGX2Y" TargetMode="External"/><Relationship Id="rId4" Type="http://schemas.openxmlformats.org/officeDocument/2006/relationships/hyperlink" Target="https://www.youtube.com/watch?v=YGalW9iK2t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1"/>
  <sheetViews>
    <sheetView tabSelected="1" zoomScale="75" zoomScaleNormal="75" workbookViewId="0"/>
  </sheetViews>
  <sheetFormatPr defaultColWidth="9.109375" defaultRowHeight="17.399999999999999" x14ac:dyDescent="0.3"/>
  <cols>
    <col min="1" max="1" width="83.109375" style="3" customWidth="1"/>
    <col min="2" max="2" width="33" style="3" customWidth="1"/>
    <col min="3" max="16384" width="9.109375" style="1"/>
  </cols>
  <sheetData>
    <row r="1" spans="1:2" ht="23.4" x14ac:dyDescent="0.6">
      <c r="A1" s="45" t="s">
        <v>81</v>
      </c>
      <c r="B1" s="2"/>
    </row>
    <row r="2" spans="1:2" ht="21.6" customHeight="1" x14ac:dyDescent="0.3">
      <c r="A2" s="61" t="s">
        <v>72</v>
      </c>
      <c r="B2" s="61"/>
    </row>
    <row r="3" spans="1:2" ht="21.6" customHeight="1" x14ac:dyDescent="0.3">
      <c r="A3" s="44"/>
      <c r="B3" s="44"/>
    </row>
    <row r="4" spans="1:2" x14ac:dyDescent="0.3">
      <c r="A4" s="10"/>
    </row>
    <row r="5" spans="1:2" ht="21" x14ac:dyDescent="0.4">
      <c r="A5" s="41" t="s">
        <v>70</v>
      </c>
    </row>
    <row r="6" spans="1:2" x14ac:dyDescent="0.3">
      <c r="A6" s="37" t="s">
        <v>18</v>
      </c>
      <c r="B6" s="14">
        <v>69</v>
      </c>
    </row>
    <row r="7" spans="1:2" x14ac:dyDescent="0.3">
      <c r="A7" s="52" t="s">
        <v>82</v>
      </c>
      <c r="B7" s="53">
        <v>77</v>
      </c>
    </row>
    <row r="8" spans="1:2" x14ac:dyDescent="0.3">
      <c r="A8" s="54" t="s">
        <v>73</v>
      </c>
      <c r="B8" s="55"/>
    </row>
    <row r="9" spans="1:2" x14ac:dyDescent="0.3">
      <c r="A9" s="38"/>
      <c r="B9" s="39"/>
    </row>
    <row r="10" spans="1:2" x14ac:dyDescent="0.3">
      <c r="A10" s="50" t="s">
        <v>67</v>
      </c>
      <c r="B10" s="51"/>
    </row>
    <row r="11" spans="1:2" x14ac:dyDescent="0.3">
      <c r="A11" s="37" t="s">
        <v>68</v>
      </c>
      <c r="B11" s="5">
        <f>+B7-B6</f>
        <v>8</v>
      </c>
    </row>
    <row r="12" spans="1:2" x14ac:dyDescent="0.3">
      <c r="A12" s="37" t="s">
        <v>69</v>
      </c>
      <c r="B12" s="5">
        <f>+B11*52</f>
        <v>416</v>
      </c>
    </row>
    <row r="13" spans="1:2" x14ac:dyDescent="0.3">
      <c r="A13" s="40" t="s">
        <v>9</v>
      </c>
      <c r="B13" s="5">
        <f>+B11*365</f>
        <v>2920</v>
      </c>
    </row>
    <row r="14" spans="1:2" x14ac:dyDescent="0.3">
      <c r="A14" s="42"/>
      <c r="B14" s="43"/>
    </row>
    <row r="15" spans="1:2" x14ac:dyDescent="0.3">
      <c r="A15" s="10"/>
    </row>
    <row r="16" spans="1:2" ht="21" x14ac:dyDescent="0.4">
      <c r="A16" s="41" t="s">
        <v>80</v>
      </c>
    </row>
    <row r="17" spans="1:2" x14ac:dyDescent="0.3">
      <c r="A17" s="37" t="s">
        <v>0</v>
      </c>
      <c r="B17" s="15">
        <v>45901</v>
      </c>
    </row>
    <row r="18" spans="1:2" x14ac:dyDescent="0.3">
      <c r="A18" s="37" t="s">
        <v>3</v>
      </c>
      <c r="B18" s="16">
        <v>20370</v>
      </c>
    </row>
    <row r="19" spans="1:2" x14ac:dyDescent="0.3">
      <c r="A19" s="18" t="s">
        <v>17</v>
      </c>
      <c r="B19" s="13">
        <f>+B17-B18</f>
        <v>25531</v>
      </c>
    </row>
    <row r="20" spans="1:2" x14ac:dyDescent="0.3">
      <c r="A20" s="37" t="s">
        <v>18</v>
      </c>
      <c r="B20" s="14">
        <v>69</v>
      </c>
    </row>
    <row r="21" spans="1:2" x14ac:dyDescent="0.3">
      <c r="A21" s="37" t="s">
        <v>39</v>
      </c>
      <c r="B21" s="14">
        <v>82</v>
      </c>
    </row>
    <row r="22" spans="1:2" ht="20.399999999999999" x14ac:dyDescent="0.35">
      <c r="A22" s="12" t="s">
        <v>6</v>
      </c>
      <c r="B22" s="11"/>
    </row>
    <row r="23" spans="1:2" x14ac:dyDescent="0.3">
      <c r="A23" s="6"/>
      <c r="B23" s="47"/>
    </row>
    <row r="24" spans="1:2" ht="21" x14ac:dyDescent="0.4">
      <c r="A24" s="48" t="s">
        <v>67</v>
      </c>
      <c r="B24" s="17"/>
    </row>
    <row r="25" spans="1:2" x14ac:dyDescent="0.3">
      <c r="A25" s="5" t="s">
        <v>7</v>
      </c>
      <c r="B25" s="5">
        <f>+B21-B20</f>
        <v>13</v>
      </c>
    </row>
    <row r="26" spans="1:2" x14ac:dyDescent="0.3">
      <c r="A26" s="4" t="s">
        <v>8</v>
      </c>
      <c r="B26" s="5">
        <f>+B25*12</f>
        <v>156</v>
      </c>
    </row>
    <row r="27" spans="1:2" x14ac:dyDescent="0.3">
      <c r="A27" s="5" t="s">
        <v>10</v>
      </c>
      <c r="B27" s="5">
        <f>+B25*52</f>
        <v>676</v>
      </c>
    </row>
    <row r="28" spans="1:2" x14ac:dyDescent="0.3">
      <c r="A28" s="5" t="s">
        <v>9</v>
      </c>
      <c r="B28" s="5">
        <f>+B25*365</f>
        <v>4745</v>
      </c>
    </row>
    <row r="30" spans="1:2" x14ac:dyDescent="0.3">
      <c r="A30" s="30" t="s">
        <v>13</v>
      </c>
      <c r="B30" s="9"/>
    </row>
    <row r="31" spans="1:2" x14ac:dyDescent="0.3">
      <c r="A31" s="46" t="s">
        <v>71</v>
      </c>
      <c r="B31" s="14">
        <v>72</v>
      </c>
    </row>
    <row r="32" spans="1:2" x14ac:dyDescent="0.3">
      <c r="A32" s="18" t="s">
        <v>40</v>
      </c>
      <c r="B32" s="19">
        <f>+(B31-B20)*10</f>
        <v>30</v>
      </c>
    </row>
    <row r="33" spans="1:2" x14ac:dyDescent="0.3">
      <c r="A33" s="18" t="s">
        <v>2</v>
      </c>
      <c r="B33" s="19">
        <f>+(B31-B20)</f>
        <v>3</v>
      </c>
    </row>
    <row r="34" spans="1:2" x14ac:dyDescent="0.3">
      <c r="A34" s="49" t="s">
        <v>11</v>
      </c>
      <c r="B34" s="19">
        <f>+(B31-B20)*2*12</f>
        <v>72</v>
      </c>
    </row>
    <row r="35" spans="1:2" x14ac:dyDescent="0.3">
      <c r="A35" s="46" t="s">
        <v>12</v>
      </c>
      <c r="B35" s="20">
        <v>5000</v>
      </c>
    </row>
    <row r="36" spans="1:2" x14ac:dyDescent="0.3">
      <c r="A36" s="18" t="s">
        <v>38</v>
      </c>
      <c r="B36" s="21">
        <f>+(B31-B20)*12*B35</f>
        <v>180000</v>
      </c>
    </row>
    <row r="37" spans="1:2" x14ac:dyDescent="0.3">
      <c r="A37" s="6"/>
      <c r="B37" s="8"/>
    </row>
    <row r="38" spans="1:2" x14ac:dyDescent="0.3">
      <c r="A38" s="30" t="s">
        <v>16</v>
      </c>
      <c r="B38" s="8"/>
    </row>
    <row r="39" spans="1:2" x14ac:dyDescent="0.3">
      <c r="A39" s="18" t="s">
        <v>1</v>
      </c>
      <c r="B39" s="19">
        <f>+B27</f>
        <v>676</v>
      </c>
    </row>
    <row r="40" spans="1:2" x14ac:dyDescent="0.3">
      <c r="A40" s="18" t="s">
        <v>41</v>
      </c>
      <c r="B40" s="19">
        <f>+B25*20</f>
        <v>260</v>
      </c>
    </row>
    <row r="41" spans="1:2" x14ac:dyDescent="0.3">
      <c r="A41" s="18" t="s">
        <v>74</v>
      </c>
      <c r="B41" s="19">
        <f>+B25</f>
        <v>13</v>
      </c>
    </row>
    <row r="42" spans="1:2" x14ac:dyDescent="0.3">
      <c r="A42" s="18" t="s">
        <v>14</v>
      </c>
      <c r="B42" s="19">
        <f>+B25/4</f>
        <v>3.25</v>
      </c>
    </row>
    <row r="43" spans="1:2" x14ac:dyDescent="0.3">
      <c r="A43" s="49" t="s">
        <v>76</v>
      </c>
      <c r="B43" s="22">
        <v>6</v>
      </c>
    </row>
    <row r="44" spans="1:2" x14ac:dyDescent="0.3">
      <c r="A44" s="18" t="s">
        <v>42</v>
      </c>
      <c r="B44" s="19">
        <f>+B25*B43</f>
        <v>78</v>
      </c>
    </row>
    <row r="45" spans="1:2" x14ac:dyDescent="0.3">
      <c r="A45" s="18" t="s">
        <v>4</v>
      </c>
      <c r="B45" s="19">
        <f>+B25*365*24*60*75</f>
        <v>512460000</v>
      </c>
    </row>
    <row r="46" spans="1:2" x14ac:dyDescent="0.3">
      <c r="A46" s="18" t="s">
        <v>15</v>
      </c>
      <c r="B46" s="19">
        <f>+B25*365*24*60*15</f>
        <v>102492000</v>
      </c>
    </row>
    <row r="47" spans="1:2" x14ac:dyDescent="0.3">
      <c r="A47" s="18" t="s">
        <v>44</v>
      </c>
      <c r="B47" s="19">
        <f>+B28*66</f>
        <v>313170</v>
      </c>
    </row>
    <row r="48" spans="1:2" x14ac:dyDescent="0.3">
      <c r="A48" s="18" t="s">
        <v>5</v>
      </c>
      <c r="B48" s="19">
        <f>+B28*3</f>
        <v>14235</v>
      </c>
    </row>
    <row r="49" spans="1:2" x14ac:dyDescent="0.3">
      <c r="A49" s="18" t="s">
        <v>75</v>
      </c>
      <c r="B49" s="19">
        <f>+B28*4.3</f>
        <v>20403.5</v>
      </c>
    </row>
    <row r="50" spans="1:2" x14ac:dyDescent="0.3">
      <c r="A50" s="18" t="s">
        <v>79</v>
      </c>
      <c r="B50" s="22">
        <v>1125</v>
      </c>
    </row>
    <row r="51" spans="1:2" x14ac:dyDescent="0.3">
      <c r="A51" s="7" t="s">
        <v>77</v>
      </c>
      <c r="B51" s="5">
        <f>+(B28*B50)/2640</f>
        <v>2022.0170454545455</v>
      </c>
    </row>
  </sheetData>
  <mergeCells count="1">
    <mergeCell ref="A2:B2"/>
  </mergeCells>
  <phoneticPr fontId="3" type="noConversion"/>
  <hyperlinks>
    <hyperlink ref="A22" r:id="rId1" xr:uid="{03C25F61-B901-4940-A47E-097040C28900}"/>
  </hyperlinks>
  <printOptions horizontalCentered="1" verticalCentered="1"/>
  <pageMargins left="0.75" right="0.75" top="0.75" bottom="0.75" header="0.3" footer="0.3"/>
  <pageSetup scale="74" orientation="portrait" r:id="rId2"/>
  <webPublishItems count="1">
    <webPublishItem id="24996" divId="TED Time - Stacy Sacco - Final_24996" sourceType="sheet" destinationFile="H:\TEDxABQ\TED Time - Stacy Sacco - Final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523A-3270-4713-ADC2-798BE145C4B0}">
  <sheetPr>
    <pageSetUpPr fitToPage="1"/>
  </sheetPr>
  <dimension ref="A1:D14"/>
  <sheetViews>
    <sheetView workbookViewId="0">
      <selection activeCell="A14" sqref="A14"/>
    </sheetView>
  </sheetViews>
  <sheetFormatPr defaultRowHeight="15.6" x14ac:dyDescent="0.3"/>
  <cols>
    <col min="1" max="1" width="35.21875" style="24" bestFit="1" customWidth="1"/>
    <col min="2" max="2" width="8.109375" style="23" bestFit="1" customWidth="1"/>
    <col min="3" max="3" width="5.5546875" style="23" bestFit="1" customWidth="1"/>
    <col min="4" max="4" width="66.6640625" style="24" bestFit="1" customWidth="1"/>
    <col min="5" max="16384" width="8.88671875" style="24"/>
  </cols>
  <sheetData>
    <row r="1" spans="1:4" x14ac:dyDescent="0.3">
      <c r="A1" s="29" t="s">
        <v>65</v>
      </c>
    </row>
    <row r="2" spans="1:4" x14ac:dyDescent="0.3">
      <c r="A2" s="29"/>
    </row>
    <row r="3" spans="1:4" x14ac:dyDescent="0.3">
      <c r="D3" s="56"/>
    </row>
    <row r="4" spans="1:4" x14ac:dyDescent="0.3">
      <c r="A4" s="27" t="s">
        <v>19</v>
      </c>
      <c r="B4" s="28" t="s">
        <v>20</v>
      </c>
      <c r="C4" s="28" t="s">
        <v>21</v>
      </c>
      <c r="D4" s="57" t="s">
        <v>22</v>
      </c>
    </row>
    <row r="5" spans="1:4" x14ac:dyDescent="0.3">
      <c r="A5" s="27"/>
      <c r="B5" s="59"/>
      <c r="C5" s="28"/>
      <c r="D5" s="57"/>
    </row>
    <row r="6" spans="1:4" x14ac:dyDescent="0.3">
      <c r="A6" s="27" t="s">
        <v>85</v>
      </c>
      <c r="B6" s="59"/>
      <c r="C6" s="28"/>
      <c r="D6" s="57"/>
    </row>
    <row r="7" spans="1:4" x14ac:dyDescent="0.3">
      <c r="A7" s="25" t="s">
        <v>35</v>
      </c>
      <c r="B7" s="60">
        <v>41217</v>
      </c>
      <c r="C7" s="26" t="s">
        <v>36</v>
      </c>
      <c r="D7" s="58" t="s">
        <v>37</v>
      </c>
    </row>
    <row r="8" spans="1:4" x14ac:dyDescent="0.3">
      <c r="A8" s="25"/>
      <c r="B8" s="60"/>
      <c r="C8" s="26"/>
      <c r="D8" s="58"/>
    </row>
    <row r="9" spans="1:4" x14ac:dyDescent="0.3">
      <c r="A9" s="27" t="s">
        <v>43</v>
      </c>
      <c r="B9" s="60"/>
      <c r="C9" s="26"/>
      <c r="D9" s="58"/>
    </row>
    <row r="10" spans="1:4" x14ac:dyDescent="0.3">
      <c r="A10" s="25" t="s">
        <v>23</v>
      </c>
      <c r="B10" s="60">
        <v>41474</v>
      </c>
      <c r="C10" s="26" t="s">
        <v>24</v>
      </c>
      <c r="D10" s="58" t="s">
        <v>25</v>
      </c>
    </row>
    <row r="11" spans="1:4" x14ac:dyDescent="0.3">
      <c r="A11" s="25" t="s">
        <v>83</v>
      </c>
      <c r="B11" s="60">
        <v>40606</v>
      </c>
      <c r="C11" s="26" t="s">
        <v>26</v>
      </c>
      <c r="D11" s="58" t="s">
        <v>27</v>
      </c>
    </row>
    <row r="12" spans="1:4" x14ac:dyDescent="0.3">
      <c r="A12" s="25" t="s">
        <v>84</v>
      </c>
      <c r="B12" s="60">
        <v>40451</v>
      </c>
      <c r="C12" s="26" t="s">
        <v>28</v>
      </c>
      <c r="D12" s="58" t="s">
        <v>29</v>
      </c>
    </row>
    <row r="13" spans="1:4" x14ac:dyDescent="0.3">
      <c r="A13" s="25" t="s">
        <v>86</v>
      </c>
      <c r="B13" s="60">
        <v>41166</v>
      </c>
      <c r="C13" s="26" t="s">
        <v>30</v>
      </c>
      <c r="D13" s="58" t="s">
        <v>31</v>
      </c>
    </row>
    <row r="14" spans="1:4" x14ac:dyDescent="0.3">
      <c r="A14" s="25" t="s">
        <v>32</v>
      </c>
      <c r="B14" s="60">
        <v>42293</v>
      </c>
      <c r="C14" s="26" t="s">
        <v>34</v>
      </c>
      <c r="D14" s="58" t="s">
        <v>33</v>
      </c>
    </row>
  </sheetData>
  <hyperlinks>
    <hyperlink ref="D10" r:id="rId1" xr:uid="{2B0E1983-6263-410D-8E36-F50557723D3D}"/>
    <hyperlink ref="D11" r:id="rId2" xr:uid="{7AF778C2-E98B-40E4-8918-2FB19CDDF0E3}"/>
    <hyperlink ref="D12" r:id="rId3" xr:uid="{1813978F-F09B-4D32-9665-F218FE4581E5}"/>
    <hyperlink ref="D13" r:id="rId4" xr:uid="{A3800407-5D6F-4853-AD79-86EB3D6A8958}"/>
    <hyperlink ref="D14" r:id="rId5" xr:uid="{9FAC6CBF-FD66-4D21-87E7-4F1592ACD765}"/>
    <hyperlink ref="D7" r:id="rId6" xr:uid="{E12E835D-0930-4EAE-B8EA-9FBE225C0824}"/>
  </hyperlinks>
  <pageMargins left="0.5" right="0.5" top="1" bottom="0.75" header="0.3" footer="0.3"/>
  <pageSetup scale="82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2A65-ADDA-4169-B3B5-4CE88341E5AD}">
  <sheetPr>
    <pageSetUpPr fitToPage="1"/>
  </sheetPr>
  <dimension ref="A1:B14"/>
  <sheetViews>
    <sheetView workbookViewId="0">
      <selection activeCell="A3" sqref="A3:XFD3"/>
    </sheetView>
  </sheetViews>
  <sheetFormatPr defaultColWidth="52" defaultRowHeight="13.8" x14ac:dyDescent="0.25"/>
  <cols>
    <col min="1" max="1" width="52" style="32"/>
    <col min="2" max="2" width="56.109375" style="32" customWidth="1"/>
    <col min="3" max="16384" width="52" style="32"/>
  </cols>
  <sheetData>
    <row r="1" spans="1:2" x14ac:dyDescent="0.25">
      <c r="A1" s="31" t="s">
        <v>66</v>
      </c>
    </row>
    <row r="2" spans="1:2" x14ac:dyDescent="0.25">
      <c r="A2" s="32" t="s">
        <v>78</v>
      </c>
    </row>
    <row r="5" spans="1:2" ht="45" customHeight="1" x14ac:dyDescent="0.25">
      <c r="A5" s="33" t="s">
        <v>45</v>
      </c>
      <c r="B5" s="34" t="s">
        <v>46</v>
      </c>
    </row>
    <row r="6" spans="1:2" ht="67.8" customHeight="1" x14ac:dyDescent="0.25">
      <c r="A6" s="35" t="s">
        <v>47</v>
      </c>
      <c r="B6" s="34" t="s">
        <v>48</v>
      </c>
    </row>
    <row r="7" spans="1:2" ht="52.8" x14ac:dyDescent="0.25">
      <c r="A7" s="35" t="s">
        <v>49</v>
      </c>
      <c r="B7" s="34" t="s">
        <v>50</v>
      </c>
    </row>
    <row r="8" spans="1:2" ht="39.6" x14ac:dyDescent="0.25">
      <c r="A8" s="35" t="s">
        <v>51</v>
      </c>
      <c r="B8" s="34" t="s">
        <v>52</v>
      </c>
    </row>
    <row r="9" spans="1:2" ht="39.6" x14ac:dyDescent="0.25">
      <c r="A9" s="35" t="s">
        <v>53</v>
      </c>
      <c r="B9" s="34" t="s">
        <v>54</v>
      </c>
    </row>
    <row r="10" spans="1:2" ht="39.6" x14ac:dyDescent="0.25">
      <c r="A10" s="35" t="s">
        <v>55</v>
      </c>
      <c r="B10" s="34" t="s">
        <v>56</v>
      </c>
    </row>
    <row r="11" spans="1:2" ht="26.4" x14ac:dyDescent="0.25">
      <c r="A11" s="33" t="s">
        <v>57</v>
      </c>
      <c r="B11" s="34" t="s">
        <v>58</v>
      </c>
    </row>
    <row r="12" spans="1:2" ht="41.4" customHeight="1" x14ac:dyDescent="0.25">
      <c r="A12" s="33" t="s">
        <v>59</v>
      </c>
      <c r="B12" s="34" t="s">
        <v>60</v>
      </c>
    </row>
    <row r="13" spans="1:2" ht="39.6" x14ac:dyDescent="0.25">
      <c r="A13" s="35" t="s">
        <v>61</v>
      </c>
      <c r="B13" s="36" t="s">
        <v>62</v>
      </c>
    </row>
    <row r="14" spans="1:2" ht="43.8" customHeight="1" x14ac:dyDescent="0.25">
      <c r="A14" s="35" t="s">
        <v>63</v>
      </c>
      <c r="B14" s="36" t="s">
        <v>64</v>
      </c>
    </row>
  </sheetData>
  <pageMargins left="0.7" right="0.7" top="0.75" bottom="0.75" header="0.3" footer="0.3"/>
  <pageSetup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Personal Timeline</vt:lpstr>
      <vt:lpstr>Related Videos</vt:lpstr>
      <vt:lpstr>Maximizing Your Time</vt:lpstr>
      <vt:lpstr>'Personal Timeline'!Print_Area</vt:lpstr>
      <vt:lpstr>'Related Videos'!Print_Area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Wesst</dc:creator>
  <cp:lastModifiedBy>Owner</cp:lastModifiedBy>
  <cp:lastPrinted>2025-08-21T16:08:36Z</cp:lastPrinted>
  <dcterms:created xsi:type="dcterms:W3CDTF">2010-01-13T16:55:46Z</dcterms:created>
  <dcterms:modified xsi:type="dcterms:W3CDTF">2025-08-21T16:10:06Z</dcterms:modified>
</cp:coreProperties>
</file>